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2"/>
  </bookViews>
  <sheets>
    <sheet name="finalizate" sheetId="1" r:id="rId1"/>
    <sheet name="implementare" sheetId="2" r:id="rId2"/>
    <sheet name="contractare" sheetId="3" r:id="rId3"/>
  </sheets>
  <definedNames/>
  <calcPr fullCalcOnLoad="1"/>
</workbook>
</file>

<file path=xl/sharedStrings.xml><?xml version="1.0" encoding="utf-8"?>
<sst xmlns="http://schemas.openxmlformats.org/spreadsheetml/2006/main" count="221" uniqueCount="122">
  <si>
    <t>Axa de Asistenţa Tehnică</t>
  </si>
  <si>
    <t>Contracte finalizate/cheltuieli efectuate</t>
  </si>
  <si>
    <t>VALORI CONTRACTE (LEI):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</si>
  <si>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</si>
  <si>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</si>
  <si>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</si>
  <si>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</si>
  <si>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</si>
  <si>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</si>
  <si>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</si>
  <si>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</si>
  <si>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</si>
  <si>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</si>
  <si>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</si>
  <si>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</si>
  <si>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</si>
  <si>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</si>
  <si>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Campanii mass-media </t>
  </si>
  <si>
    <t>Accesări pagina de web</t>
  </si>
  <si>
    <t xml:space="preserve">Nivelul de conştientizare a populaţiei  </t>
  </si>
  <si>
    <t>Programul Operaţional Sectorial Transport</t>
  </si>
  <si>
    <t>Organizare eveniment şi furnizare materiale publicitare</t>
  </si>
  <si>
    <t>nr. participanţi</t>
  </si>
  <si>
    <t>110                          110                         500                        110                               2</t>
  </si>
  <si>
    <t xml:space="preserve">Organizare eveniment </t>
  </si>
  <si>
    <t xml:space="preserve">Organizarea reuniunilor CM POST pentru anul 2009  </t>
  </si>
  <si>
    <t>Organizare evenimente și furnizare materiale publicitare pentru 2 reuniuni CM POST</t>
  </si>
  <si>
    <t>nr. participanţi/reuniune</t>
  </si>
  <si>
    <t xml:space="preserve">55 x2                                       </t>
  </si>
  <si>
    <t>Organizare eveniment şi asigurare materiale publicitare</t>
  </si>
  <si>
    <t xml:space="preserve">nr. conferinte nationale                              </t>
  </si>
  <si>
    <t>DMI 1. Sprijin pentru managementul, implementarea, monitorizarea şi controlul POS-T</t>
  </si>
  <si>
    <t>AM</t>
  </si>
  <si>
    <t>Total DMI 1</t>
  </si>
  <si>
    <t>Alţi indicatori:</t>
  </si>
  <si>
    <t>nr. persoane transfer expertiza</t>
  </si>
  <si>
    <t>INDICATORI</t>
  </si>
  <si>
    <t>INDICATORI 2007-2009</t>
  </si>
  <si>
    <t>Alţi indicatori</t>
  </si>
  <si>
    <t>Nr. participanti eveniment</t>
  </si>
  <si>
    <t>reuniuni grup de lucru relevant (stakeholders)</t>
  </si>
  <si>
    <t>nr. website-uri</t>
  </si>
  <si>
    <t>anchete sociale</t>
  </si>
  <si>
    <t>accesări pagină de web</t>
  </si>
  <si>
    <t xml:space="preserve">Zile participant la instruire - beneficiari </t>
  </si>
  <si>
    <t>Contracte in implementare</t>
  </si>
  <si>
    <t>in contractare</t>
  </si>
  <si>
    <t>nr. materiale promotionale (alte tipuri)                         - brosură                     - mape                       - foi antet                             - pix personalizat                            - roll-up</t>
  </si>
  <si>
    <t>nr. participanti</t>
  </si>
  <si>
    <t xml:space="preserve">nr. materiale promotionale (alte tipuri) / reuniune                   - geantă personalizată                    - mapă personalizată                - pix personalizat                            - bloc notes                                   - biblioraft prezentare                       </t>
  </si>
  <si>
    <t>nr. participanţi / eveniment</t>
  </si>
  <si>
    <t xml:space="preserve">nr. materiale promotionale (alte tipuri)                          - broșură                                - mape                               - pix personalizat                             - sistem roll-up </t>
  </si>
  <si>
    <t xml:space="preserve">Achizitii furnituri de birou, rechizite, materiale , consumabile birotică – tonere pentru uzul AM POS – T </t>
  </si>
  <si>
    <t>Achiziții furnituri de birou, rechizite, materiale – lot 1</t>
  </si>
  <si>
    <t>Achiziţie consumabile birotică – tonere -lot 2</t>
  </si>
  <si>
    <t xml:space="preserve"> Consultanţă pentru evaluarea intermediară POS-T</t>
  </si>
  <si>
    <t xml:space="preserve">
1                                                                                                                                                                                           
1</t>
  </si>
  <si>
    <t>Materiale de informare şi publicitate    * nr. tipuri</t>
  </si>
  <si>
    <t>Achizitie carti de specialitate in domeniul financiar-contabil, managementul contractelor si alte domenii aferente derularii contractelor privind infrastructura de transport, pentru personalul AM POST</t>
  </si>
  <si>
    <t>Achizitia de carti de specialitate pentru personalul AM POST</t>
  </si>
  <si>
    <t>nr. participanţi / reuniune</t>
  </si>
  <si>
    <t>nr. studii, analize, rapoarte                               - raport evaluare intermediara a POST                           - raport strategic pe sectorul transporturi</t>
  </si>
  <si>
    <t>nr. carti de specialitate achizitionate</t>
  </si>
  <si>
    <t xml:space="preserve">nr. materiale de promovare si publicitate: broşuri / CD-uri                            </t>
  </si>
  <si>
    <t xml:space="preserve"> 40,000  / 40,000</t>
  </si>
  <si>
    <t>campanii mass-media: concept campanie / spot TV / spot Radio / inserturi de presa</t>
  </si>
  <si>
    <t>1 / 1 / 1 / 48</t>
  </si>
  <si>
    <t xml:space="preserve">nr. materiale promoţionale (alte tipuri): mape / pixuri / afişe / bannere / panouri publicitare    </t>
  </si>
  <si>
    <t xml:space="preserve">40,000 / 40,000 / 40,000 / 3 / 80                                                                                                                      </t>
  </si>
  <si>
    <t>Achizitia de echipamente in domeniul comunicarii pentru uzul AM POS-T</t>
  </si>
  <si>
    <t xml:space="preserve">Nr. website </t>
  </si>
  <si>
    <t xml:space="preserve">Nr. anchete sociale </t>
  </si>
  <si>
    <t>Programul Operaţional Sectorial de Transport</t>
  </si>
  <si>
    <r>
      <t>Contracte / tipul de cheltuieli individuale</t>
    </r>
    <r>
      <rPr>
        <b/>
        <vertAlign val="superscript"/>
        <sz val="10"/>
        <rFont val="Arial"/>
        <family val="2"/>
      </rPr>
      <t>1</t>
    </r>
  </si>
  <si>
    <r>
      <t>Categorii de acţiuni AT</t>
    </r>
    <r>
      <rPr>
        <b/>
        <vertAlign val="superscript"/>
        <sz val="10"/>
        <rFont val="Arial"/>
        <family val="2"/>
      </rPr>
      <t>2</t>
    </r>
  </si>
  <si>
    <r>
      <t>Indicatorii de monitorizare şi evaluare AT şi ţintele care urmează să fie obţinute prin contractele de achiziţii</t>
    </r>
    <r>
      <rPr>
        <b/>
        <vertAlign val="superscript"/>
        <sz val="10"/>
        <rFont val="Arial"/>
        <family val="2"/>
      </rPr>
      <t>3</t>
    </r>
  </si>
  <si>
    <t>Total DMI 2</t>
  </si>
  <si>
    <t>III</t>
  </si>
  <si>
    <t>V</t>
  </si>
  <si>
    <t>nr. reuniuni</t>
  </si>
  <si>
    <t xml:space="preserve">Organizarea reuniunii CM POST din 23 mai 2008 </t>
  </si>
  <si>
    <t xml:space="preserve">Organizarea reuniunii CM POST din 7 noiembrie 2008 </t>
  </si>
  <si>
    <t xml:space="preserve">Organizarea Conferintei Naționale POST din 11 noiembrie 2008 </t>
  </si>
  <si>
    <t>nr. echipamente</t>
  </si>
  <si>
    <t>Data raportării: 31.05.2010</t>
  </si>
  <si>
    <t>Perioada raportarii: 01.01.2007 - 31.05.2010</t>
  </si>
  <si>
    <t>2007 - 2009</t>
  </si>
  <si>
    <t>Indicatori la nivel de Program</t>
  </si>
  <si>
    <t>Organizarea reuniunilor CM POST pentru anul 2010</t>
  </si>
  <si>
    <t>70x2</t>
  </si>
  <si>
    <t xml:space="preserve">nr. materiale promotionale (alte tipuri) / reuniune                            - geantă personalizată                    - mapă personalizată                        - pix personalizat                            - ecuson de identificare                                   - biblioraft prezentare                   - memory stick                    </t>
  </si>
  <si>
    <t>Asistență tehnică pentru elaborarea, cuantificarea și organizarea urmăririi indicatorilor POS-T 2007-2013</t>
  </si>
  <si>
    <t>Consultanţă în afaceri şi în management şi servicii conexe</t>
  </si>
  <si>
    <t xml:space="preserve">rapoarte de analiză
valori de bază și valori țintă stabilite pentru urmărirea indicatorilor
proceduri interne
</t>
  </si>
  <si>
    <t>Asistență tehnică pentru realizarea unei campanii de informare la nivel național privind POS-T 2007-2013</t>
  </si>
  <si>
    <t>Consultanță pentru realizarea unei campanii naționale de informare</t>
  </si>
  <si>
    <t>Alte tipuri de materiale promoţionale (afişe, pixuri personalizate, mape, genţi, agende, bannere, roll-up etc.)                  * nr. tipuri</t>
  </si>
  <si>
    <t>150                         150                        150                               2</t>
  </si>
  <si>
    <t>I</t>
  </si>
  <si>
    <t>Asistenţă tehnică pentru evaluarea intermediară POS-T</t>
  </si>
  <si>
    <t>DMI 2. Sprijin pentru informare si publicitate privind POS-T</t>
  </si>
  <si>
    <t>Achiziţia de echipamente specifice activităţii de comunicare</t>
  </si>
  <si>
    <t>nr. furnituri birou</t>
  </si>
  <si>
    <t>nr. consumabile</t>
  </si>
  <si>
    <t>7 (850)</t>
  </si>
  <si>
    <t>2 (240)</t>
  </si>
  <si>
    <t>3 (120,000)</t>
  </si>
  <si>
    <t xml:space="preserve">FORMULAR PRIVIND UTILIZAREA ASISTENŢEI TEHNICE </t>
  </si>
  <si>
    <t>Nr.</t>
  </si>
  <si>
    <t>Proiecte</t>
  </si>
  <si>
    <t xml:space="preserve">Beneficiar </t>
  </si>
  <si>
    <t>Ţintă</t>
  </si>
  <si>
    <t>Denumire indicator</t>
  </si>
  <si>
    <t>Total Axă AT</t>
  </si>
  <si>
    <t>Valoare totală eligibilă  (RON)</t>
  </si>
  <si>
    <t>materiale de promovare (altele)</t>
  </si>
  <si>
    <t>720, 6 tipuri</t>
  </si>
  <si>
    <t xml:space="preserve">55 x2                55 x2                    55 x2                    55 x2                 55 x2                   </t>
  </si>
  <si>
    <t>Materiale de informare şi publicitate (ex: publicatii, brosuri si pliante tiparite, CD-uri inscriptionate)                     * nr. tipuri</t>
  </si>
  <si>
    <t>Alte tipuri de materiale promotionale (ex: afise, pixuri personalizate, mape, genti, agende, bannere, roll-up etc.)                       * nr. tipuri</t>
  </si>
  <si>
    <t xml:space="preserve">                        60x2                     60x2                          60x2               60x2                    60x2                  60x2</t>
  </si>
  <si>
    <t>Materiale de informare şi publicitate             * nr. tipuri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</si>
</sst>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3" fontId="0" fillId="0" borderId="16" xfId="0" applyNumberFormat="1" applyFont="1" applyBorder="1" applyAlignment="1">
      <alignment vertical="top"/>
    </xf>
    <xf numFmtId="0" fontId="22" fillId="0" borderId="16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 quotePrefix="1">
      <alignment horizontal="right" vertical="center"/>
    </xf>
    <xf numFmtId="0" fontId="0" fillId="0" borderId="16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0" fillId="24" borderId="16" xfId="0" applyFont="1" applyFill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top"/>
    </xf>
    <xf numFmtId="3" fontId="0" fillId="0" borderId="16" xfId="0" applyNumberFormat="1" applyFont="1" applyBorder="1" applyAlignment="1">
      <alignment horizontal="right"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0" fillId="24" borderId="16" xfId="0" applyNumberFormat="1" applyFont="1" applyFill="1" applyBorder="1" applyAlignment="1">
      <alignment horizontal="right" vertical="center"/>
    </xf>
    <xf numFmtId="0" fontId="0" fillId="24" borderId="16" xfId="0" applyFont="1" applyFill="1" applyBorder="1" applyAlignment="1">
      <alignment horizontal="left" vertical="center" wrapText="1"/>
    </xf>
    <xf numFmtId="3" fontId="1" fillId="24" borderId="16" xfId="0" applyNumberFormat="1" applyFont="1" applyFill="1" applyBorder="1" applyAlignment="1">
      <alignment horizontal="right" vertical="center"/>
    </xf>
    <xf numFmtId="3" fontId="1" fillId="24" borderId="16" xfId="0" applyNumberFormat="1" applyFont="1" applyFill="1" applyBorder="1" applyAlignment="1" quotePrefix="1">
      <alignment horizontal="right" vertical="center"/>
    </xf>
    <xf numFmtId="0" fontId="0" fillId="24" borderId="16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top"/>
    </xf>
    <xf numFmtId="0" fontId="26" fillId="0" borderId="14" xfId="0" applyFont="1" applyBorder="1" applyAlignment="1">
      <alignment vertical="top"/>
    </xf>
    <xf numFmtId="0" fontId="26" fillId="0" borderId="14" xfId="0" applyFont="1" applyBorder="1" applyAlignment="1">
      <alignment horizontal="left" vertical="top"/>
    </xf>
    <xf numFmtId="0" fontId="26" fillId="0" borderId="16" xfId="0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wrapText="1"/>
    </xf>
    <xf numFmtId="3" fontId="0" fillId="24" borderId="16" xfId="0" applyNumberFormat="1" applyFont="1" applyFill="1" applyBorder="1" applyAlignment="1">
      <alignment horizontal="right" vertical="center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24" borderId="16" xfId="0" applyNumberFormat="1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 vertical="top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3" fontId="0" fillId="0" borderId="12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0" fillId="0" borderId="12" xfId="53" applyFon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27" fillId="0" borderId="16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1" fillId="24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53" applyFont="1" applyBorder="1" applyAlignment="1" applyProtection="1">
      <alignment horizontal="center" vertical="top"/>
      <protection/>
    </xf>
    <xf numFmtId="0" fontId="0" fillId="0" borderId="18" xfId="53" applyFont="1" applyBorder="1" applyAlignment="1" applyProtection="1">
      <alignment horizontal="center" vertical="top"/>
      <protection/>
    </xf>
    <xf numFmtId="0" fontId="0" fillId="0" borderId="14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24" borderId="16" xfId="0" applyFont="1" applyFill="1" applyBorder="1" applyAlignment="1">
      <alignment vertical="top" wrapText="1"/>
    </xf>
    <xf numFmtId="0" fontId="0" fillId="24" borderId="16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center" vertical="top" shrinkToFit="1"/>
    </xf>
    <xf numFmtId="0" fontId="0" fillId="0" borderId="16" xfId="0" applyFont="1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4" xfId="0" applyBorder="1" applyAlignment="1">
      <alignment/>
    </xf>
    <xf numFmtId="0" fontId="25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top"/>
    </xf>
    <xf numFmtId="3" fontId="0" fillId="0" borderId="18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 topLeftCell="A37">
      <selection activeCell="G47" sqref="G47"/>
    </sheetView>
  </sheetViews>
  <sheetFormatPr defaultColWidth="9.140625" defaultRowHeight="12.75"/>
  <cols>
    <col min="1" max="1" width="7.140625" style="38" customWidth="1"/>
    <col min="2" max="2" width="22.8515625" style="38" customWidth="1"/>
    <col min="3" max="3" width="12.00390625" style="38" customWidth="1"/>
    <col min="4" max="4" width="21.57421875" style="38" customWidth="1"/>
    <col min="5" max="5" width="13.00390625" style="38" customWidth="1"/>
    <col min="6" max="6" width="17.28125" style="38" customWidth="1"/>
    <col min="7" max="7" width="13.421875" style="38" customWidth="1"/>
    <col min="8" max="8" width="15.421875" style="38" customWidth="1"/>
    <col min="9" max="16384" width="9.140625" style="38" customWidth="1"/>
  </cols>
  <sheetData>
    <row r="1" spans="1:8" ht="12.75">
      <c r="A1" s="19"/>
      <c r="B1" s="80"/>
      <c r="C1" s="81"/>
      <c r="E1" s="81"/>
      <c r="G1" s="81"/>
      <c r="H1" s="82"/>
    </row>
    <row r="2" spans="1:8" s="36" customFormat="1" ht="12.75">
      <c r="A2" s="1" t="s">
        <v>84</v>
      </c>
      <c r="B2" s="34"/>
      <c r="C2" s="35"/>
      <c r="E2" s="35"/>
      <c r="G2" s="35"/>
      <c r="H2" s="37"/>
    </row>
    <row r="3" spans="1:8" s="13" customFormat="1" ht="12.75">
      <c r="A3" s="1" t="s">
        <v>85</v>
      </c>
      <c r="B3" s="20"/>
      <c r="C3" s="18"/>
      <c r="E3" s="18"/>
      <c r="G3" s="18"/>
      <c r="H3" s="24"/>
    </row>
    <row r="4" spans="1:8" s="36" customFormat="1" ht="12.75">
      <c r="A4" s="1"/>
      <c r="B4" s="34"/>
      <c r="C4" s="35"/>
      <c r="E4" s="35"/>
      <c r="G4" s="35"/>
      <c r="H4" s="37"/>
    </row>
    <row r="5" spans="1:8" s="36" customFormat="1" ht="12.75">
      <c r="A5" s="157" t="s">
        <v>20</v>
      </c>
      <c r="B5" s="157"/>
      <c r="C5" s="157"/>
      <c r="D5" s="157"/>
      <c r="E5" s="157"/>
      <c r="F5" s="157"/>
      <c r="G5" s="157"/>
      <c r="H5" s="157"/>
    </row>
    <row r="6" spans="1:8" s="36" customFormat="1" ht="12.75">
      <c r="A6" s="157" t="s">
        <v>0</v>
      </c>
      <c r="B6" s="157"/>
      <c r="C6" s="157"/>
      <c r="D6" s="157"/>
      <c r="E6" s="157"/>
      <c r="F6" s="157"/>
      <c r="G6" s="157"/>
      <c r="H6" s="157"/>
    </row>
    <row r="7" spans="1:8" s="36" customFormat="1" ht="13.5" customHeight="1">
      <c r="A7" s="158" t="s">
        <v>1</v>
      </c>
      <c r="B7" s="158"/>
      <c r="C7" s="158"/>
      <c r="D7" s="158"/>
      <c r="E7" s="158"/>
      <c r="F7" s="158"/>
      <c r="G7" s="158"/>
      <c r="H7" s="158"/>
    </row>
    <row r="8" spans="1:8" s="36" customFormat="1" ht="12.75">
      <c r="A8" s="157" t="s">
        <v>107</v>
      </c>
      <c r="B8" s="157"/>
      <c r="C8" s="157"/>
      <c r="D8" s="157"/>
      <c r="E8" s="157"/>
      <c r="F8" s="157"/>
      <c r="G8" s="157"/>
      <c r="H8" s="157"/>
    </row>
    <row r="9" s="36" customFormat="1" ht="12.75"/>
    <row r="10" spans="1:8" ht="60.75" customHeight="1">
      <c r="A10" s="3" t="s">
        <v>108</v>
      </c>
      <c r="B10" s="3" t="s">
        <v>109</v>
      </c>
      <c r="C10" s="3" t="s">
        <v>110</v>
      </c>
      <c r="D10" s="3" t="s">
        <v>73</v>
      </c>
      <c r="E10" s="4" t="s">
        <v>74</v>
      </c>
      <c r="F10" s="150" t="s">
        <v>75</v>
      </c>
      <c r="G10" s="150"/>
      <c r="H10" s="4" t="s">
        <v>114</v>
      </c>
    </row>
    <row r="11" spans="1:8" s="36" customFormat="1" ht="25.5">
      <c r="A11" s="5"/>
      <c r="B11" s="5"/>
      <c r="C11" s="5"/>
      <c r="D11" s="5"/>
      <c r="E11" s="6"/>
      <c r="F11" s="7" t="s">
        <v>112</v>
      </c>
      <c r="G11" s="2" t="s">
        <v>111</v>
      </c>
      <c r="H11" s="6"/>
    </row>
    <row r="12" spans="1:8" s="36" customFormat="1" ht="12.75">
      <c r="A12" s="8">
        <v>0</v>
      </c>
      <c r="B12" s="9">
        <v>1</v>
      </c>
      <c r="C12" s="9">
        <v>2</v>
      </c>
      <c r="D12" s="9">
        <v>3</v>
      </c>
      <c r="E12" s="9">
        <v>4</v>
      </c>
      <c r="F12" s="10">
        <v>5</v>
      </c>
      <c r="G12" s="10">
        <v>6</v>
      </c>
      <c r="H12" s="9">
        <v>7</v>
      </c>
    </row>
    <row r="13" spans="1:8" s="36" customFormat="1" ht="12.75">
      <c r="A13" s="151" t="s">
        <v>31</v>
      </c>
      <c r="B13" s="151"/>
      <c r="C13" s="151"/>
      <c r="D13" s="151"/>
      <c r="E13" s="151"/>
      <c r="F13" s="151"/>
      <c r="G13" s="151"/>
      <c r="H13" s="151"/>
    </row>
    <row r="14" spans="1:8" s="36" customFormat="1" ht="12.75">
      <c r="A14" s="84"/>
      <c r="B14" s="84"/>
      <c r="C14" s="84"/>
      <c r="D14" s="84"/>
      <c r="E14" s="84"/>
      <c r="F14" s="84"/>
      <c r="G14" s="84"/>
      <c r="H14" s="84"/>
    </row>
    <row r="15" spans="1:8" s="36" customFormat="1" ht="33.75" customHeight="1">
      <c r="A15" s="137">
        <v>1</v>
      </c>
      <c r="B15" s="146" t="s">
        <v>80</v>
      </c>
      <c r="C15" s="111" t="s">
        <v>32</v>
      </c>
      <c r="D15" s="146" t="s">
        <v>21</v>
      </c>
      <c r="E15" s="116" t="s">
        <v>98</v>
      </c>
      <c r="F15" s="12" t="s">
        <v>79</v>
      </c>
      <c r="G15" s="11">
        <v>1</v>
      </c>
      <c r="H15" s="98">
        <v>23881</v>
      </c>
    </row>
    <row r="16" spans="1:8" s="36" customFormat="1" ht="29.25" customHeight="1">
      <c r="A16" s="138"/>
      <c r="B16" s="147"/>
      <c r="C16" s="112"/>
      <c r="D16" s="147"/>
      <c r="E16" s="155"/>
      <c r="F16" s="12" t="s">
        <v>22</v>
      </c>
      <c r="G16" s="11">
        <v>55</v>
      </c>
      <c r="H16" s="98"/>
    </row>
    <row r="17" spans="1:8" s="36" customFormat="1" ht="110.25" customHeight="1">
      <c r="A17" s="152"/>
      <c r="B17" s="95"/>
      <c r="C17" s="153"/>
      <c r="D17" s="154"/>
      <c r="E17" s="156"/>
      <c r="F17" s="40" t="s">
        <v>47</v>
      </c>
      <c r="G17" s="41" t="s">
        <v>23</v>
      </c>
      <c r="H17" s="98"/>
    </row>
    <row r="18" spans="1:8" s="36" customFormat="1" ht="21" customHeight="1">
      <c r="A18" s="93">
        <v>2</v>
      </c>
      <c r="B18" s="146" t="s">
        <v>81</v>
      </c>
      <c r="C18" s="149" t="s">
        <v>32</v>
      </c>
      <c r="D18" s="146" t="s">
        <v>24</v>
      </c>
      <c r="E18" s="116" t="s">
        <v>98</v>
      </c>
      <c r="F18" s="40" t="s">
        <v>48</v>
      </c>
      <c r="G18" s="42">
        <v>55</v>
      </c>
      <c r="H18" s="109">
        <v>9815.13</v>
      </c>
    </row>
    <row r="19" spans="1:8" s="36" customFormat="1" ht="19.5" customHeight="1">
      <c r="A19" s="94"/>
      <c r="B19" s="95"/>
      <c r="C19" s="94"/>
      <c r="D19" s="95"/>
      <c r="E19" s="108"/>
      <c r="F19" s="12" t="s">
        <v>79</v>
      </c>
      <c r="G19" s="11">
        <v>1</v>
      </c>
      <c r="H19" s="110"/>
    </row>
    <row r="20" spans="1:8" s="36" customFormat="1" ht="26.25" customHeight="1">
      <c r="A20" s="137">
        <v>3</v>
      </c>
      <c r="B20" s="146" t="s">
        <v>25</v>
      </c>
      <c r="C20" s="111" t="s">
        <v>32</v>
      </c>
      <c r="D20" s="146" t="s">
        <v>26</v>
      </c>
      <c r="E20" s="116" t="s">
        <v>98</v>
      </c>
      <c r="F20" s="12" t="s">
        <v>79</v>
      </c>
      <c r="G20" s="11">
        <v>2</v>
      </c>
      <c r="H20" s="98">
        <v>124231</v>
      </c>
    </row>
    <row r="21" spans="1:8" s="36" customFormat="1" ht="34.5" customHeight="1">
      <c r="A21" s="138"/>
      <c r="B21" s="147"/>
      <c r="C21" s="112"/>
      <c r="D21" s="147"/>
      <c r="E21" s="97"/>
      <c r="F21" s="12" t="s">
        <v>27</v>
      </c>
      <c r="G21" s="11" t="s">
        <v>28</v>
      </c>
      <c r="H21" s="98"/>
    </row>
    <row r="22" spans="1:8" s="36" customFormat="1" ht="133.5" customHeight="1">
      <c r="A22" s="139"/>
      <c r="B22" s="139"/>
      <c r="C22" s="139"/>
      <c r="D22" s="148"/>
      <c r="E22" s="39"/>
      <c r="F22" s="64" t="s">
        <v>49</v>
      </c>
      <c r="G22" s="41" t="s">
        <v>117</v>
      </c>
      <c r="H22" s="99"/>
    </row>
    <row r="23" spans="1:8" s="36" customFormat="1" ht="23.25" customHeight="1" hidden="1">
      <c r="A23" s="65"/>
      <c r="B23" s="66"/>
      <c r="C23" s="66"/>
      <c r="D23" s="67"/>
      <c r="E23" s="68"/>
      <c r="F23" s="69"/>
      <c r="G23" s="70"/>
      <c r="H23" s="66"/>
    </row>
    <row r="24" spans="1:8" s="36" customFormat="1" ht="16.5" customHeight="1">
      <c r="A24" s="127" t="s">
        <v>33</v>
      </c>
      <c r="B24" s="128"/>
      <c r="C24" s="128"/>
      <c r="D24" s="128"/>
      <c r="E24" s="128"/>
      <c r="F24" s="128"/>
      <c r="G24" s="129"/>
      <c r="H24" s="43">
        <f>SUM(H15:H18:H20)</f>
        <v>157927.13</v>
      </c>
    </row>
    <row r="25" spans="1:8" s="36" customFormat="1" ht="12.75">
      <c r="A25" s="135" t="s">
        <v>100</v>
      </c>
      <c r="B25" s="136"/>
      <c r="C25" s="136"/>
      <c r="D25" s="136"/>
      <c r="E25" s="136"/>
      <c r="F25" s="136"/>
      <c r="G25" s="136"/>
      <c r="H25" s="136"/>
    </row>
    <row r="26" spans="1:8" s="36" customFormat="1" ht="12.75">
      <c r="A26" s="84"/>
      <c r="B26" s="84"/>
      <c r="C26" s="84"/>
      <c r="D26" s="84"/>
      <c r="E26" s="84"/>
      <c r="F26" s="84"/>
      <c r="G26" s="84"/>
      <c r="H26" s="84"/>
    </row>
    <row r="27" spans="1:8" s="36" customFormat="1" ht="30" customHeight="1">
      <c r="A27" s="137">
        <v>1</v>
      </c>
      <c r="B27" s="140" t="s">
        <v>82</v>
      </c>
      <c r="C27" s="111" t="s">
        <v>32</v>
      </c>
      <c r="D27" s="146" t="s">
        <v>29</v>
      </c>
      <c r="E27" s="143" t="s">
        <v>78</v>
      </c>
      <c r="F27" s="61" t="s">
        <v>30</v>
      </c>
      <c r="G27" s="42">
        <v>1</v>
      </c>
      <c r="H27" s="113">
        <v>29777.5</v>
      </c>
    </row>
    <row r="28" spans="1:8" s="36" customFormat="1" ht="30.75" customHeight="1">
      <c r="A28" s="138"/>
      <c r="B28" s="141"/>
      <c r="C28" s="112"/>
      <c r="D28" s="147"/>
      <c r="E28" s="144"/>
      <c r="F28" s="61" t="s">
        <v>50</v>
      </c>
      <c r="G28" s="42">
        <v>150</v>
      </c>
      <c r="H28" s="114"/>
    </row>
    <row r="29" spans="1:8" s="36" customFormat="1" ht="90.75" customHeight="1">
      <c r="A29" s="139"/>
      <c r="B29" s="142"/>
      <c r="C29" s="153"/>
      <c r="D29" s="148"/>
      <c r="E29" s="145"/>
      <c r="F29" s="64" t="s">
        <v>51</v>
      </c>
      <c r="G29" s="41" t="s">
        <v>97</v>
      </c>
      <c r="H29" s="115"/>
    </row>
    <row r="30" spans="1:8" s="36" customFormat="1" ht="21.75" customHeight="1">
      <c r="A30" s="127" t="s">
        <v>76</v>
      </c>
      <c r="B30" s="128"/>
      <c r="C30" s="128"/>
      <c r="D30" s="128"/>
      <c r="E30" s="128"/>
      <c r="F30" s="128"/>
      <c r="G30" s="129"/>
      <c r="H30" s="44">
        <f>SUM(H27:H29)</f>
        <v>29777.5</v>
      </c>
    </row>
    <row r="31" spans="1:8" s="36" customFormat="1" ht="20.25" customHeight="1">
      <c r="A31" s="130" t="s">
        <v>113</v>
      </c>
      <c r="B31" s="131"/>
      <c r="C31" s="131"/>
      <c r="D31" s="131"/>
      <c r="E31" s="131"/>
      <c r="F31" s="131"/>
      <c r="G31" s="132"/>
      <c r="H31" s="45">
        <f>SUM(H24,H30)</f>
        <v>187704.63</v>
      </c>
    </row>
    <row r="32" s="36" customFormat="1" ht="24.75" customHeight="1"/>
    <row r="33" spans="2:8" s="36" customFormat="1" ht="20.25" customHeight="1">
      <c r="B33" s="133" t="s">
        <v>36</v>
      </c>
      <c r="C33" s="134"/>
      <c r="D33" s="52" t="s">
        <v>3</v>
      </c>
      <c r="E33" s="35"/>
      <c r="F33" s="133" t="s">
        <v>2</v>
      </c>
      <c r="G33" s="133"/>
      <c r="H33" s="52" t="s">
        <v>3</v>
      </c>
    </row>
    <row r="34" spans="2:8" s="36" customFormat="1" ht="24" customHeight="1">
      <c r="B34" s="122" t="s">
        <v>4</v>
      </c>
      <c r="C34" s="123"/>
      <c r="D34" s="46"/>
      <c r="E34" s="35"/>
      <c r="F34" s="126" t="s">
        <v>5</v>
      </c>
      <c r="G34" s="126"/>
      <c r="H34" s="71">
        <f>SUM(H15:H20)</f>
        <v>157927.13</v>
      </c>
    </row>
    <row r="35" spans="2:8" s="36" customFormat="1" ht="24" customHeight="1">
      <c r="B35" s="122" t="s">
        <v>6</v>
      </c>
      <c r="C35" s="123"/>
      <c r="D35" s="46"/>
      <c r="E35" s="35"/>
      <c r="F35" s="126" t="s">
        <v>7</v>
      </c>
      <c r="G35" s="126"/>
      <c r="H35" s="71">
        <v>0</v>
      </c>
    </row>
    <row r="36" spans="2:8" s="36" customFormat="1" ht="27.75" customHeight="1">
      <c r="B36" s="122" t="s">
        <v>8</v>
      </c>
      <c r="C36" s="123"/>
      <c r="D36" s="47"/>
      <c r="E36" s="35"/>
      <c r="F36" s="126" t="s">
        <v>9</v>
      </c>
      <c r="G36" s="126"/>
      <c r="H36" s="71">
        <v>0</v>
      </c>
    </row>
    <row r="37" spans="2:8" s="36" customFormat="1" ht="28.5" customHeight="1">
      <c r="B37" s="122" t="s">
        <v>10</v>
      </c>
      <c r="C37" s="123"/>
      <c r="D37" s="28">
        <v>4</v>
      </c>
      <c r="E37" s="35"/>
      <c r="F37" s="126" t="s">
        <v>11</v>
      </c>
      <c r="G37" s="126"/>
      <c r="H37" s="71">
        <v>0</v>
      </c>
    </row>
    <row r="38" spans="2:8" s="36" customFormat="1" ht="21" customHeight="1">
      <c r="B38" s="122" t="s">
        <v>12</v>
      </c>
      <c r="C38" s="123"/>
      <c r="D38" s="46"/>
      <c r="E38" s="35"/>
      <c r="F38" s="126" t="s">
        <v>13</v>
      </c>
      <c r="G38" s="126"/>
      <c r="H38" s="71">
        <f>SUM(H27)</f>
        <v>29777.5</v>
      </c>
    </row>
    <row r="39" spans="2:8" s="36" customFormat="1" ht="28.5" customHeight="1">
      <c r="B39" s="122" t="s">
        <v>14</v>
      </c>
      <c r="C39" s="123"/>
      <c r="D39" s="46"/>
      <c r="E39" s="35"/>
      <c r="F39" s="126" t="s">
        <v>15</v>
      </c>
      <c r="G39" s="126"/>
      <c r="H39" s="62">
        <f>H31</f>
        <v>187704.63</v>
      </c>
    </row>
    <row r="40" spans="2:8" s="36" customFormat="1" ht="29.25" customHeight="1">
      <c r="B40" s="122" t="s">
        <v>16</v>
      </c>
      <c r="C40" s="123"/>
      <c r="D40" s="48">
        <v>1</v>
      </c>
      <c r="E40" s="35"/>
      <c r="F40" s="125"/>
      <c r="G40" s="125"/>
      <c r="H40" s="38"/>
    </row>
    <row r="41" spans="2:8" s="36" customFormat="1" ht="51.75" customHeight="1">
      <c r="B41" s="122" t="s">
        <v>118</v>
      </c>
      <c r="C41" s="123"/>
      <c r="D41" s="89" t="s">
        <v>104</v>
      </c>
      <c r="E41" s="35"/>
      <c r="F41" s="27"/>
      <c r="G41" s="27"/>
      <c r="H41" s="38"/>
    </row>
    <row r="42" spans="2:8" s="36" customFormat="1" ht="18" customHeight="1">
      <c r="B42" s="122" t="s">
        <v>17</v>
      </c>
      <c r="C42" s="123"/>
      <c r="D42" s="46"/>
      <c r="E42" s="35"/>
      <c r="F42" s="27"/>
      <c r="G42" s="27"/>
      <c r="H42" s="38"/>
    </row>
    <row r="43" spans="2:8" s="36" customFormat="1" ht="21" customHeight="1">
      <c r="B43" s="122" t="s">
        <v>18</v>
      </c>
      <c r="C43" s="123"/>
      <c r="D43" s="46"/>
      <c r="E43" s="35"/>
      <c r="F43" s="124"/>
      <c r="G43" s="124"/>
      <c r="H43" s="38"/>
    </row>
    <row r="44" spans="2:8" s="36" customFormat="1" ht="17.25" customHeight="1">
      <c r="B44" s="122" t="s">
        <v>19</v>
      </c>
      <c r="C44" s="123"/>
      <c r="D44" s="46"/>
      <c r="E44" s="35"/>
      <c r="F44" s="125"/>
      <c r="G44" s="125"/>
      <c r="H44" s="38"/>
    </row>
    <row r="45" spans="2:8" s="36" customFormat="1" ht="12.75">
      <c r="B45" s="117" t="s">
        <v>38</v>
      </c>
      <c r="C45" s="118"/>
      <c r="D45" s="31"/>
      <c r="E45" s="35"/>
      <c r="G45" s="35"/>
      <c r="H45" s="37"/>
    </row>
    <row r="46" spans="2:8" s="36" customFormat="1" ht="12.75">
      <c r="B46" s="119" t="s">
        <v>39</v>
      </c>
      <c r="C46" s="120"/>
      <c r="D46" s="72">
        <v>370</v>
      </c>
      <c r="E46" s="35"/>
      <c r="G46" s="35"/>
      <c r="H46" s="37"/>
    </row>
    <row r="47" spans="2:8" s="36" customFormat="1" ht="54.75" customHeight="1">
      <c r="B47" s="226" t="s">
        <v>119</v>
      </c>
      <c r="C47" s="227"/>
      <c r="D47" s="73">
        <v>12</v>
      </c>
      <c r="E47" s="35"/>
      <c r="G47" s="35"/>
      <c r="H47" s="37"/>
    </row>
    <row r="48" spans="1:8" ht="12.75">
      <c r="A48" s="121"/>
      <c r="B48" s="121"/>
      <c r="C48" s="121"/>
      <c r="D48" s="121"/>
      <c r="E48" s="121"/>
      <c r="F48" s="121"/>
      <c r="G48" s="121"/>
      <c r="H48" s="121"/>
    </row>
  </sheetData>
  <mergeCells count="60">
    <mergeCell ref="A5:H5"/>
    <mergeCell ref="A6:H6"/>
    <mergeCell ref="A7:H7"/>
    <mergeCell ref="A8:H8"/>
    <mergeCell ref="C18:C19"/>
    <mergeCell ref="D18:D19"/>
    <mergeCell ref="F10:G10"/>
    <mergeCell ref="A13:H13"/>
    <mergeCell ref="A15:A17"/>
    <mergeCell ref="B15:B17"/>
    <mergeCell ref="C15:C17"/>
    <mergeCell ref="D15:D17"/>
    <mergeCell ref="E15:E17"/>
    <mergeCell ref="H15:H17"/>
    <mergeCell ref="E18:E19"/>
    <mergeCell ref="H18:H19"/>
    <mergeCell ref="A20:A22"/>
    <mergeCell ref="B20:B22"/>
    <mergeCell ref="C20:C22"/>
    <mergeCell ref="D20:D22"/>
    <mergeCell ref="E20:E21"/>
    <mergeCell ref="H20:H22"/>
    <mergeCell ref="A18:A19"/>
    <mergeCell ref="B18:B19"/>
    <mergeCell ref="A24:G24"/>
    <mergeCell ref="A25:H25"/>
    <mergeCell ref="A27:A29"/>
    <mergeCell ref="B27:B29"/>
    <mergeCell ref="C27:C29"/>
    <mergeCell ref="D27:D29"/>
    <mergeCell ref="E27:E29"/>
    <mergeCell ref="H27:H29"/>
    <mergeCell ref="A30:G30"/>
    <mergeCell ref="A31:G31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B42:C42"/>
    <mergeCell ref="B43:C43"/>
    <mergeCell ref="F43:G43"/>
    <mergeCell ref="B44:C44"/>
    <mergeCell ref="F44:G44"/>
    <mergeCell ref="B45:C45"/>
    <mergeCell ref="B46:C46"/>
    <mergeCell ref="B47:C47"/>
    <mergeCell ref="A48:H48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workbookViewId="0" topLeftCell="A17">
      <selection activeCell="F44" sqref="F44"/>
    </sheetView>
  </sheetViews>
  <sheetFormatPr defaultColWidth="9.140625" defaultRowHeight="12.75"/>
  <cols>
    <col min="1" max="1" width="7.140625" style="38" customWidth="1"/>
    <col min="2" max="2" width="22.8515625" style="38" customWidth="1"/>
    <col min="3" max="3" width="12.00390625" style="38" customWidth="1"/>
    <col min="4" max="4" width="21.57421875" style="38" customWidth="1"/>
    <col min="5" max="5" width="13.00390625" style="38" customWidth="1"/>
    <col min="6" max="6" width="17.28125" style="38" customWidth="1"/>
    <col min="7" max="7" width="13.421875" style="38" customWidth="1"/>
    <col min="8" max="8" width="15.421875" style="38" customWidth="1"/>
    <col min="9" max="16384" width="9.140625" style="38" customWidth="1"/>
  </cols>
  <sheetData>
    <row r="1" spans="1:8" ht="12.75">
      <c r="A1" s="121"/>
      <c r="B1" s="121"/>
      <c r="C1" s="121"/>
      <c r="D1" s="121"/>
      <c r="E1" s="121"/>
      <c r="F1" s="121"/>
      <c r="G1" s="121"/>
      <c r="H1" s="121"/>
    </row>
    <row r="2" spans="1:8" s="13" customFormat="1" ht="18.75" customHeight="1">
      <c r="A2" s="1" t="s">
        <v>84</v>
      </c>
      <c r="B2" s="20"/>
      <c r="C2" s="18"/>
      <c r="E2" s="18"/>
      <c r="G2" s="18"/>
      <c r="H2" s="24"/>
    </row>
    <row r="3" spans="1:8" s="13" customFormat="1" ht="12.75">
      <c r="A3" s="1"/>
      <c r="B3" s="20"/>
      <c r="C3" s="18"/>
      <c r="E3" s="18"/>
      <c r="G3" s="18"/>
      <c r="H3" s="24"/>
    </row>
    <row r="4" spans="1:8" s="13" customFormat="1" ht="12.75">
      <c r="A4" s="198" t="s">
        <v>72</v>
      </c>
      <c r="B4" s="198"/>
      <c r="C4" s="198"/>
      <c r="D4" s="198"/>
      <c r="E4" s="198"/>
      <c r="F4" s="198"/>
      <c r="G4" s="198"/>
      <c r="H4" s="198"/>
    </row>
    <row r="5" spans="1:8" s="13" customFormat="1" ht="12.75">
      <c r="A5" s="157" t="s">
        <v>0</v>
      </c>
      <c r="B5" s="157"/>
      <c r="C5" s="157"/>
      <c r="D5" s="157"/>
      <c r="E5" s="157"/>
      <c r="F5" s="157"/>
      <c r="G5" s="157"/>
      <c r="H5" s="157"/>
    </row>
    <row r="6" spans="1:8" s="13" customFormat="1" ht="15.75" customHeight="1">
      <c r="A6" s="158" t="s">
        <v>45</v>
      </c>
      <c r="B6" s="158"/>
      <c r="C6" s="158"/>
      <c r="D6" s="158"/>
      <c r="E6" s="158"/>
      <c r="F6" s="158"/>
      <c r="G6" s="158"/>
      <c r="H6" s="158"/>
    </row>
    <row r="7" spans="1:8" s="13" customFormat="1" ht="12.75">
      <c r="A7" s="157" t="s">
        <v>107</v>
      </c>
      <c r="B7" s="157"/>
      <c r="C7" s="157"/>
      <c r="D7" s="157"/>
      <c r="E7" s="157"/>
      <c r="F7" s="157"/>
      <c r="G7" s="157"/>
      <c r="H7" s="157"/>
    </row>
    <row r="8" s="13" customFormat="1" ht="12.75"/>
    <row r="9" spans="1:8" s="50" customFormat="1" ht="60.75" customHeight="1">
      <c r="A9" s="3" t="s">
        <v>108</v>
      </c>
      <c r="B9" s="3" t="s">
        <v>109</v>
      </c>
      <c r="C9" s="3" t="s">
        <v>110</v>
      </c>
      <c r="D9" s="3" t="s">
        <v>73</v>
      </c>
      <c r="E9" s="4" t="s">
        <v>74</v>
      </c>
      <c r="F9" s="150" t="s">
        <v>75</v>
      </c>
      <c r="G9" s="150"/>
      <c r="H9" s="4" t="s">
        <v>114</v>
      </c>
    </row>
    <row r="10" spans="1:8" s="13" customFormat="1" ht="25.5">
      <c r="A10" s="5"/>
      <c r="B10" s="5"/>
      <c r="C10" s="5"/>
      <c r="D10" s="5"/>
      <c r="E10" s="6"/>
      <c r="F10" s="7" t="s">
        <v>112</v>
      </c>
      <c r="G10" s="2" t="s">
        <v>111</v>
      </c>
      <c r="H10" s="6"/>
    </row>
    <row r="11" spans="1:8" s="13" customFormat="1" ht="12.75">
      <c r="A11" s="8">
        <v>0</v>
      </c>
      <c r="B11" s="9">
        <v>1</v>
      </c>
      <c r="C11" s="9">
        <v>2</v>
      </c>
      <c r="D11" s="9">
        <v>3</v>
      </c>
      <c r="E11" s="9">
        <v>4</v>
      </c>
      <c r="F11" s="10">
        <v>5</v>
      </c>
      <c r="G11" s="10">
        <v>6</v>
      </c>
      <c r="H11" s="9">
        <v>7</v>
      </c>
    </row>
    <row r="12" spans="1:8" s="13" customFormat="1" ht="12.75">
      <c r="A12" s="173" t="s">
        <v>31</v>
      </c>
      <c r="B12" s="174"/>
      <c r="C12" s="174"/>
      <c r="D12" s="174"/>
      <c r="E12" s="174"/>
      <c r="F12" s="174"/>
      <c r="G12" s="174"/>
      <c r="H12" s="174"/>
    </row>
    <row r="13" spans="1:8" s="13" customFormat="1" ht="12.75">
      <c r="A13" s="22"/>
      <c r="B13" s="23"/>
      <c r="C13" s="23"/>
      <c r="D13" s="23"/>
      <c r="E13" s="23"/>
      <c r="F13" s="23"/>
      <c r="G13" s="23"/>
      <c r="H13" s="23"/>
    </row>
    <row r="14" spans="1:8" s="13" customFormat="1" ht="39.75" customHeight="1">
      <c r="A14" s="194">
        <v>1</v>
      </c>
      <c r="B14" s="196" t="s">
        <v>52</v>
      </c>
      <c r="C14" s="194" t="s">
        <v>32</v>
      </c>
      <c r="D14" s="33" t="s">
        <v>53</v>
      </c>
      <c r="E14" s="29" t="s">
        <v>98</v>
      </c>
      <c r="F14" s="55" t="s">
        <v>102</v>
      </c>
      <c r="G14" s="21"/>
      <c r="H14" s="57">
        <v>93821.38</v>
      </c>
    </row>
    <row r="15" spans="1:8" s="13" customFormat="1" ht="30" customHeight="1">
      <c r="A15" s="195"/>
      <c r="B15" s="197"/>
      <c r="C15" s="197"/>
      <c r="D15" s="33" t="s">
        <v>54</v>
      </c>
      <c r="E15" s="14" t="s">
        <v>98</v>
      </c>
      <c r="F15" s="55" t="s">
        <v>103</v>
      </c>
      <c r="G15" s="21"/>
      <c r="H15" s="57">
        <v>58191.38</v>
      </c>
    </row>
    <row r="16" spans="1:8" s="13" customFormat="1" ht="88.5" customHeight="1">
      <c r="A16" s="137">
        <v>2</v>
      </c>
      <c r="B16" s="122" t="s">
        <v>99</v>
      </c>
      <c r="C16" s="190" t="s">
        <v>32</v>
      </c>
      <c r="D16" s="193" t="s">
        <v>55</v>
      </c>
      <c r="E16" s="169" t="s">
        <v>77</v>
      </c>
      <c r="F16" s="12" t="s">
        <v>61</v>
      </c>
      <c r="G16" s="42" t="s">
        <v>56</v>
      </c>
      <c r="H16" s="176">
        <v>525013.95</v>
      </c>
    </row>
    <row r="17" spans="1:8" s="13" customFormat="1" ht="41.25" customHeight="1">
      <c r="A17" s="188"/>
      <c r="B17" s="189"/>
      <c r="C17" s="191"/>
      <c r="D17" s="183"/>
      <c r="E17" s="175"/>
      <c r="F17" s="12" t="s">
        <v>40</v>
      </c>
      <c r="G17" s="42">
        <v>2</v>
      </c>
      <c r="H17" s="177"/>
    </row>
    <row r="18" spans="1:8" s="13" customFormat="1" ht="30" customHeight="1">
      <c r="A18" s="152"/>
      <c r="B18" s="99"/>
      <c r="C18" s="192"/>
      <c r="D18" s="183"/>
      <c r="E18" s="175"/>
      <c r="F18" s="12" t="s">
        <v>35</v>
      </c>
      <c r="G18" s="42">
        <v>2</v>
      </c>
      <c r="H18" s="178"/>
    </row>
    <row r="19" spans="1:8" s="13" customFormat="1" ht="21" customHeight="1">
      <c r="A19" s="179">
        <v>3</v>
      </c>
      <c r="B19" s="180" t="s">
        <v>88</v>
      </c>
      <c r="C19" s="181" t="s">
        <v>32</v>
      </c>
      <c r="D19" s="183" t="s">
        <v>26</v>
      </c>
      <c r="E19" s="184" t="s">
        <v>98</v>
      </c>
      <c r="F19" s="12" t="s">
        <v>79</v>
      </c>
      <c r="G19" s="42">
        <v>2</v>
      </c>
      <c r="H19" s="185">
        <v>177484.32</v>
      </c>
    </row>
    <row r="20" spans="1:8" s="13" customFormat="1" ht="37.5" customHeight="1">
      <c r="A20" s="179"/>
      <c r="B20" s="180"/>
      <c r="C20" s="182"/>
      <c r="D20" s="183"/>
      <c r="E20" s="175"/>
      <c r="F20" s="12" t="s">
        <v>60</v>
      </c>
      <c r="G20" s="42" t="s">
        <v>89</v>
      </c>
      <c r="H20" s="186"/>
    </row>
    <row r="21" spans="1:8" s="13" customFormat="1" ht="163.5" customHeight="1">
      <c r="A21" s="179"/>
      <c r="B21" s="180"/>
      <c r="C21" s="182"/>
      <c r="D21" s="183"/>
      <c r="E21" s="175"/>
      <c r="F21" s="85" t="s">
        <v>90</v>
      </c>
      <c r="G21" s="42" t="s">
        <v>120</v>
      </c>
      <c r="H21" s="187"/>
    </row>
    <row r="22" spans="1:8" s="13" customFormat="1" ht="16.5" customHeight="1">
      <c r="A22" s="170" t="s">
        <v>33</v>
      </c>
      <c r="B22" s="171"/>
      <c r="C22" s="171"/>
      <c r="D22" s="171"/>
      <c r="E22" s="171"/>
      <c r="F22" s="171"/>
      <c r="G22" s="172"/>
      <c r="H22" s="62">
        <f>SUM(H14:H15:H16:H19)</f>
        <v>854511.03</v>
      </c>
    </row>
    <row r="23" spans="1:8" s="13" customFormat="1" ht="18" customHeight="1">
      <c r="A23" s="211" t="s">
        <v>100</v>
      </c>
      <c r="B23" s="211"/>
      <c r="C23" s="211"/>
      <c r="D23" s="211"/>
      <c r="E23" s="211"/>
      <c r="F23" s="211"/>
      <c r="G23" s="211"/>
      <c r="H23" s="211"/>
    </row>
    <row r="24" spans="1:8" s="13" customFormat="1" ht="18" customHeight="1">
      <c r="A24" s="170" t="s">
        <v>76</v>
      </c>
      <c r="B24" s="171"/>
      <c r="C24" s="171"/>
      <c r="D24" s="171"/>
      <c r="E24" s="171"/>
      <c r="F24" s="171"/>
      <c r="G24" s="172"/>
      <c r="H24" s="44">
        <v>0</v>
      </c>
    </row>
    <row r="25" spans="1:8" s="13" customFormat="1" ht="18.75" customHeight="1">
      <c r="A25" s="130" t="s">
        <v>113</v>
      </c>
      <c r="B25" s="131"/>
      <c r="C25" s="131"/>
      <c r="D25" s="131"/>
      <c r="E25" s="131"/>
      <c r="F25" s="131"/>
      <c r="G25" s="132"/>
      <c r="H25" s="63">
        <f>H24+H22</f>
        <v>854511.03</v>
      </c>
    </row>
    <row r="26" s="13" customFormat="1" ht="12.75"/>
    <row r="27" spans="2:8" s="13" customFormat="1" ht="20.25" customHeight="1">
      <c r="B27" s="133" t="s">
        <v>36</v>
      </c>
      <c r="C27" s="169"/>
      <c r="D27" s="52" t="s">
        <v>3</v>
      </c>
      <c r="E27" s="18"/>
      <c r="F27" s="133" t="s">
        <v>2</v>
      </c>
      <c r="G27" s="133"/>
      <c r="H27" s="52" t="s">
        <v>3</v>
      </c>
    </row>
    <row r="28" spans="2:8" s="13" customFormat="1" ht="24" customHeight="1">
      <c r="B28" s="122" t="s">
        <v>4</v>
      </c>
      <c r="C28" s="161"/>
      <c r="D28" s="25">
        <v>2</v>
      </c>
      <c r="E28" s="18"/>
      <c r="F28" s="126" t="s">
        <v>5</v>
      </c>
      <c r="G28" s="126"/>
      <c r="H28" s="60">
        <f>SUM(H14,H15,H19)</f>
        <v>329497.08</v>
      </c>
    </row>
    <row r="29" spans="2:8" s="13" customFormat="1" ht="28.5" customHeight="1">
      <c r="B29" s="122" t="s">
        <v>6</v>
      </c>
      <c r="C29" s="161"/>
      <c r="D29" s="28"/>
      <c r="E29" s="18"/>
      <c r="F29" s="126" t="s">
        <v>7</v>
      </c>
      <c r="G29" s="126"/>
      <c r="H29" s="60">
        <v>0</v>
      </c>
    </row>
    <row r="30" spans="2:8" s="13" customFormat="1" ht="27.75" customHeight="1">
      <c r="B30" s="122" t="s">
        <v>8</v>
      </c>
      <c r="C30" s="161"/>
      <c r="D30" s="47"/>
      <c r="E30" s="18"/>
      <c r="F30" s="126" t="s">
        <v>9</v>
      </c>
      <c r="G30" s="126"/>
      <c r="H30" s="60">
        <v>525013.95</v>
      </c>
    </row>
    <row r="31" spans="2:8" s="13" customFormat="1" ht="28.5" customHeight="1">
      <c r="B31" s="167" t="s">
        <v>10</v>
      </c>
      <c r="C31" s="168"/>
      <c r="D31" s="25">
        <v>4</v>
      </c>
      <c r="E31" s="18"/>
      <c r="F31" s="126" t="s">
        <v>11</v>
      </c>
      <c r="G31" s="126"/>
      <c r="H31" s="60">
        <v>0</v>
      </c>
    </row>
    <row r="32" spans="2:8" s="13" customFormat="1" ht="26.25" customHeight="1">
      <c r="B32" s="122" t="s">
        <v>44</v>
      </c>
      <c r="C32" s="161"/>
      <c r="D32" s="25"/>
      <c r="E32" s="18"/>
      <c r="F32" s="126" t="s">
        <v>13</v>
      </c>
      <c r="G32" s="126"/>
      <c r="H32" s="60">
        <v>0</v>
      </c>
    </row>
    <row r="33" spans="2:8" s="13" customFormat="1" ht="30.75" customHeight="1">
      <c r="B33" s="122" t="s">
        <v>14</v>
      </c>
      <c r="C33" s="161"/>
      <c r="D33" s="28"/>
      <c r="E33" s="18"/>
      <c r="F33" s="126" t="s">
        <v>15</v>
      </c>
      <c r="G33" s="126"/>
      <c r="H33" s="62">
        <f>SUM(H28:H30)</f>
        <v>854511.03</v>
      </c>
    </row>
    <row r="34" spans="2:8" s="13" customFormat="1" ht="29.25" customHeight="1">
      <c r="B34" s="122" t="s">
        <v>16</v>
      </c>
      <c r="C34" s="161"/>
      <c r="D34" s="28"/>
      <c r="E34" s="18"/>
      <c r="F34" s="125"/>
      <c r="G34" s="125"/>
      <c r="H34" s="50"/>
    </row>
    <row r="35" spans="2:8" s="13" customFormat="1" ht="29.25" customHeight="1">
      <c r="B35" s="122" t="s">
        <v>121</v>
      </c>
      <c r="C35" s="161"/>
      <c r="D35" s="83" t="s">
        <v>105</v>
      </c>
      <c r="E35" s="18"/>
      <c r="F35" s="53"/>
      <c r="G35" s="51"/>
      <c r="H35" s="74"/>
    </row>
    <row r="36" spans="2:8" s="13" customFormat="1" ht="23.25" customHeight="1">
      <c r="B36" s="122" t="s">
        <v>17</v>
      </c>
      <c r="C36" s="161"/>
      <c r="D36" s="28">
        <v>1</v>
      </c>
      <c r="E36" s="18"/>
      <c r="F36" s="53"/>
      <c r="G36" s="51"/>
      <c r="H36" s="74"/>
    </row>
    <row r="37" spans="2:8" s="13" customFormat="1" ht="21" customHeight="1">
      <c r="B37" s="122" t="s">
        <v>18</v>
      </c>
      <c r="C37" s="161"/>
      <c r="D37" s="30">
        <v>200000</v>
      </c>
      <c r="E37" s="18"/>
      <c r="F37" s="166"/>
      <c r="G37" s="166"/>
      <c r="H37" s="75"/>
    </row>
    <row r="38" spans="2:8" s="13" customFormat="1" ht="17.25" customHeight="1">
      <c r="B38" s="122" t="s">
        <v>19</v>
      </c>
      <c r="C38" s="161"/>
      <c r="D38" s="28"/>
      <c r="E38" s="18"/>
      <c r="F38" s="125"/>
      <c r="G38" s="125"/>
      <c r="H38" s="50"/>
    </row>
    <row r="39" spans="2:8" s="13" customFormat="1" ht="16.5" customHeight="1">
      <c r="B39" s="117" t="s">
        <v>34</v>
      </c>
      <c r="C39" s="162"/>
      <c r="D39" s="163"/>
      <c r="E39" s="18"/>
      <c r="G39" s="18"/>
      <c r="H39" s="24"/>
    </row>
    <row r="40" spans="2:8" s="58" customFormat="1" ht="16.5" customHeight="1">
      <c r="B40" s="164" t="s">
        <v>35</v>
      </c>
      <c r="C40" s="165"/>
      <c r="D40" s="76">
        <v>2</v>
      </c>
      <c r="E40" s="77"/>
      <c r="G40" s="77"/>
      <c r="H40" s="59"/>
    </row>
    <row r="41" spans="2:4" s="13" customFormat="1" ht="18" customHeight="1">
      <c r="B41" s="159" t="s">
        <v>115</v>
      </c>
      <c r="C41" s="160"/>
      <c r="D41" s="90" t="s">
        <v>116</v>
      </c>
    </row>
    <row r="42" spans="1:8" ht="12.75">
      <c r="A42" s="121"/>
      <c r="B42" s="121"/>
      <c r="C42" s="121"/>
      <c r="D42" s="121"/>
      <c r="E42" s="121"/>
      <c r="F42" s="121"/>
      <c r="G42" s="121"/>
      <c r="H42" s="121"/>
    </row>
  </sheetData>
  <mergeCells count="52">
    <mergeCell ref="A1:H1"/>
    <mergeCell ref="A4:H4"/>
    <mergeCell ref="A5:H5"/>
    <mergeCell ref="A6:H6"/>
    <mergeCell ref="A7:H7"/>
    <mergeCell ref="C16:C18"/>
    <mergeCell ref="D16:D18"/>
    <mergeCell ref="F9:G9"/>
    <mergeCell ref="A12:H12"/>
    <mergeCell ref="A14:A15"/>
    <mergeCell ref="B14:B15"/>
    <mergeCell ref="C14:C15"/>
    <mergeCell ref="E16:E18"/>
    <mergeCell ref="H16:H18"/>
    <mergeCell ref="A19:A21"/>
    <mergeCell ref="B19:B21"/>
    <mergeCell ref="C19:C21"/>
    <mergeCell ref="D19:D21"/>
    <mergeCell ref="E19:E21"/>
    <mergeCell ref="H19:H21"/>
    <mergeCell ref="A16:A18"/>
    <mergeCell ref="B16:B18"/>
    <mergeCell ref="A22:G22"/>
    <mergeCell ref="A23:H23"/>
    <mergeCell ref="A24:G24"/>
    <mergeCell ref="A25:G25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B36:C36"/>
    <mergeCell ref="B37:C37"/>
    <mergeCell ref="F37:G37"/>
    <mergeCell ref="B41:C41"/>
    <mergeCell ref="A42:H42"/>
    <mergeCell ref="B38:C38"/>
    <mergeCell ref="F38:G38"/>
    <mergeCell ref="B39:D39"/>
    <mergeCell ref="B40:C40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90" zoomScaleNormal="75" zoomScaleSheetLayoutView="90" workbookViewId="0" topLeftCell="A1">
      <selection activeCell="B8" sqref="B8"/>
    </sheetView>
  </sheetViews>
  <sheetFormatPr defaultColWidth="9.140625" defaultRowHeight="12.75"/>
  <cols>
    <col min="1" max="1" width="7.140625" style="38" customWidth="1"/>
    <col min="2" max="2" width="22.8515625" style="38" customWidth="1"/>
    <col min="3" max="3" width="12.00390625" style="38" customWidth="1"/>
    <col min="4" max="4" width="21.57421875" style="38" customWidth="1"/>
    <col min="5" max="5" width="13.00390625" style="38" customWidth="1"/>
    <col min="6" max="6" width="17.28125" style="38" customWidth="1"/>
    <col min="7" max="7" width="13.421875" style="38" customWidth="1"/>
    <col min="8" max="8" width="15.421875" style="38" customWidth="1"/>
    <col min="9" max="16384" width="9.140625" style="38" customWidth="1"/>
  </cols>
  <sheetData>
    <row r="1" spans="1:8" s="13" customFormat="1" ht="18.75" customHeight="1">
      <c r="A1" s="1" t="s">
        <v>84</v>
      </c>
      <c r="B1" s="20"/>
      <c r="C1" s="18"/>
      <c r="E1" s="18"/>
      <c r="G1" s="18"/>
      <c r="H1" s="24"/>
    </row>
    <row r="2" s="13" customFormat="1" ht="12.75"/>
    <row r="3" spans="1:8" s="13" customFormat="1" ht="12.75">
      <c r="A3" s="198" t="s">
        <v>72</v>
      </c>
      <c r="B3" s="198"/>
      <c r="C3" s="198"/>
      <c r="D3" s="198"/>
      <c r="E3" s="198"/>
      <c r="F3" s="198"/>
      <c r="G3" s="198"/>
      <c r="H3" s="198"/>
    </row>
    <row r="4" spans="1:8" s="13" customFormat="1" ht="12.75">
      <c r="A4" s="157" t="s">
        <v>0</v>
      </c>
      <c r="B4" s="157"/>
      <c r="C4" s="157"/>
      <c r="D4" s="157"/>
      <c r="E4" s="157"/>
      <c r="F4" s="157"/>
      <c r="G4" s="157"/>
      <c r="H4" s="157"/>
    </row>
    <row r="5" spans="1:8" s="13" customFormat="1" ht="15.75" customHeight="1">
      <c r="A5" s="158" t="s">
        <v>46</v>
      </c>
      <c r="B5" s="158"/>
      <c r="C5" s="158"/>
      <c r="D5" s="158"/>
      <c r="E5" s="158"/>
      <c r="F5" s="158"/>
      <c r="G5" s="158"/>
      <c r="H5" s="158"/>
    </row>
    <row r="6" spans="1:8" s="13" customFormat="1" ht="12.75">
      <c r="A6" s="157" t="s">
        <v>107</v>
      </c>
      <c r="B6" s="157"/>
      <c r="C6" s="157"/>
      <c r="D6" s="157"/>
      <c r="E6" s="157"/>
      <c r="F6" s="157"/>
      <c r="G6" s="157"/>
      <c r="H6" s="157"/>
    </row>
    <row r="7" s="13" customFormat="1" ht="12.75"/>
    <row r="8" spans="1:8" s="50" customFormat="1" ht="60.75" customHeight="1">
      <c r="A8" s="3" t="s">
        <v>108</v>
      </c>
      <c r="B8" s="3" t="s">
        <v>109</v>
      </c>
      <c r="C8" s="3" t="s">
        <v>110</v>
      </c>
      <c r="D8" s="3" t="s">
        <v>73</v>
      </c>
      <c r="E8" s="4" t="s">
        <v>74</v>
      </c>
      <c r="F8" s="150" t="s">
        <v>75</v>
      </c>
      <c r="G8" s="150"/>
      <c r="H8" s="4" t="s">
        <v>114</v>
      </c>
    </row>
    <row r="9" spans="1:8" s="13" customFormat="1" ht="25.5">
      <c r="A9" s="5"/>
      <c r="B9" s="5"/>
      <c r="C9" s="5"/>
      <c r="D9" s="5"/>
      <c r="E9" s="6"/>
      <c r="F9" s="7" t="s">
        <v>112</v>
      </c>
      <c r="G9" s="2" t="s">
        <v>111</v>
      </c>
      <c r="H9" s="6"/>
    </row>
    <row r="10" spans="1:8" s="13" customFormat="1" ht="12.75">
      <c r="A10" s="21">
        <v>0</v>
      </c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</row>
    <row r="11" spans="1:8" s="13" customFormat="1" ht="12.75">
      <c r="A11" s="211" t="s">
        <v>31</v>
      </c>
      <c r="B11" s="211"/>
      <c r="C11" s="211"/>
      <c r="D11" s="211"/>
      <c r="E11" s="211"/>
      <c r="F11" s="211"/>
      <c r="G11" s="211"/>
      <c r="H11" s="211"/>
    </row>
    <row r="12" spans="1:8" s="13" customFormat="1" ht="12.75">
      <c r="A12" s="21"/>
      <c r="B12" s="21"/>
      <c r="C12" s="21"/>
      <c r="D12" s="21"/>
      <c r="E12" s="21"/>
      <c r="F12" s="21"/>
      <c r="G12" s="21"/>
      <c r="H12" s="21"/>
    </row>
    <row r="13" spans="1:8" s="13" customFormat="1" ht="93.75" customHeight="1">
      <c r="A13" s="86">
        <v>1</v>
      </c>
      <c r="B13" s="79" t="s">
        <v>58</v>
      </c>
      <c r="C13" s="86" t="s">
        <v>32</v>
      </c>
      <c r="D13" s="100" t="s">
        <v>59</v>
      </c>
      <c r="E13" s="96" t="s">
        <v>98</v>
      </c>
      <c r="F13" s="88" t="s">
        <v>62</v>
      </c>
      <c r="G13" s="88"/>
      <c r="H13" s="91">
        <v>4130</v>
      </c>
    </row>
    <row r="14" spans="1:8" s="13" customFormat="1" ht="93.75" customHeight="1">
      <c r="A14" s="26">
        <v>2</v>
      </c>
      <c r="B14" s="16" t="s">
        <v>91</v>
      </c>
      <c r="C14" s="26" t="s">
        <v>32</v>
      </c>
      <c r="D14" s="101" t="s">
        <v>92</v>
      </c>
      <c r="E14" s="96" t="s">
        <v>98</v>
      </c>
      <c r="F14" s="32" t="s">
        <v>93</v>
      </c>
      <c r="G14" s="32"/>
      <c r="H14" s="87">
        <v>528614</v>
      </c>
    </row>
    <row r="15" spans="1:8" s="13" customFormat="1" ht="12.75">
      <c r="A15" s="214" t="s">
        <v>33</v>
      </c>
      <c r="B15" s="215"/>
      <c r="C15" s="215"/>
      <c r="D15" s="215"/>
      <c r="E15" s="215"/>
      <c r="F15" s="215"/>
      <c r="G15" s="216"/>
      <c r="H15" s="102">
        <f>SUM(H13:H14)</f>
        <v>532744</v>
      </c>
    </row>
    <row r="16" spans="1:8" s="13" customFormat="1" ht="12.75">
      <c r="A16" s="217" t="s">
        <v>100</v>
      </c>
      <c r="B16" s="217"/>
      <c r="C16" s="217"/>
      <c r="D16" s="217"/>
      <c r="E16" s="217"/>
      <c r="F16" s="217"/>
      <c r="G16" s="217"/>
      <c r="H16" s="217"/>
    </row>
    <row r="17" spans="1:8" s="13" customFormat="1" ht="55.5" customHeight="1">
      <c r="A17" s="218">
        <v>1</v>
      </c>
      <c r="B17" s="199" t="s">
        <v>94</v>
      </c>
      <c r="C17" s="218" t="s">
        <v>32</v>
      </c>
      <c r="D17" s="199" t="s">
        <v>95</v>
      </c>
      <c r="E17" s="203" t="s">
        <v>78</v>
      </c>
      <c r="F17" s="103" t="s">
        <v>63</v>
      </c>
      <c r="G17" s="54" t="s">
        <v>64</v>
      </c>
      <c r="H17" s="207">
        <v>3186125</v>
      </c>
    </row>
    <row r="18" spans="1:8" s="13" customFormat="1" ht="64.5" customHeight="1">
      <c r="A18" s="219"/>
      <c r="B18" s="200"/>
      <c r="C18" s="219"/>
      <c r="D18" s="200"/>
      <c r="E18" s="204"/>
      <c r="F18" s="103" t="s">
        <v>65</v>
      </c>
      <c r="G18" s="104" t="s">
        <v>66</v>
      </c>
      <c r="H18" s="208"/>
    </row>
    <row r="19" spans="1:8" s="13" customFormat="1" ht="75.75" customHeight="1">
      <c r="A19" s="220"/>
      <c r="B19" s="201"/>
      <c r="C19" s="220"/>
      <c r="D19" s="201"/>
      <c r="E19" s="205"/>
      <c r="F19" s="103" t="s">
        <v>67</v>
      </c>
      <c r="G19" s="104" t="s">
        <v>68</v>
      </c>
      <c r="H19" s="209"/>
    </row>
    <row r="20" spans="1:8" s="13" customFormat="1" ht="19.5" customHeight="1">
      <c r="A20" s="220"/>
      <c r="B20" s="201"/>
      <c r="C20" s="220"/>
      <c r="D20" s="201"/>
      <c r="E20" s="205"/>
      <c r="F20" s="103" t="s">
        <v>41</v>
      </c>
      <c r="G20" s="105">
        <v>1</v>
      </c>
      <c r="H20" s="209"/>
    </row>
    <row r="21" spans="1:8" s="13" customFormat="1" ht="21.75" customHeight="1">
      <c r="A21" s="220"/>
      <c r="B21" s="201"/>
      <c r="C21" s="220"/>
      <c r="D21" s="201"/>
      <c r="E21" s="205"/>
      <c r="F21" s="103" t="s">
        <v>42</v>
      </c>
      <c r="G21" s="105">
        <v>2</v>
      </c>
      <c r="H21" s="209"/>
    </row>
    <row r="22" spans="1:8" s="13" customFormat="1" ht="29.25" customHeight="1">
      <c r="A22" s="221"/>
      <c r="B22" s="202"/>
      <c r="C22" s="221"/>
      <c r="D22" s="202"/>
      <c r="E22" s="206"/>
      <c r="F22" s="103" t="s">
        <v>43</v>
      </c>
      <c r="G22" s="106">
        <v>200000</v>
      </c>
      <c r="H22" s="210"/>
    </row>
    <row r="23" spans="1:8" s="13" customFormat="1" ht="42.75" customHeight="1">
      <c r="A23" s="56">
        <v>2</v>
      </c>
      <c r="B23" s="78" t="s">
        <v>101</v>
      </c>
      <c r="C23" s="56" t="s">
        <v>32</v>
      </c>
      <c r="D23" s="107" t="s">
        <v>69</v>
      </c>
      <c r="E23" s="17" t="s">
        <v>98</v>
      </c>
      <c r="F23" s="49" t="s">
        <v>83</v>
      </c>
      <c r="G23" s="49"/>
      <c r="H23" s="92">
        <v>11700</v>
      </c>
    </row>
    <row r="24" spans="1:8" s="13" customFormat="1" ht="12.75">
      <c r="A24" s="170" t="s">
        <v>76</v>
      </c>
      <c r="B24" s="171"/>
      <c r="C24" s="171"/>
      <c r="D24" s="171"/>
      <c r="E24" s="171"/>
      <c r="F24" s="171"/>
      <c r="G24" s="172"/>
      <c r="H24" s="44">
        <f>SUM(H17:H23)</f>
        <v>3197825</v>
      </c>
    </row>
    <row r="25" spans="1:8" s="13" customFormat="1" ht="12.75">
      <c r="A25" s="130" t="s">
        <v>113</v>
      </c>
      <c r="B25" s="131"/>
      <c r="C25" s="131"/>
      <c r="D25" s="131"/>
      <c r="E25" s="131"/>
      <c r="F25" s="131"/>
      <c r="G25" s="132"/>
      <c r="H25" s="63">
        <f>H24+H15</f>
        <v>3730569</v>
      </c>
    </row>
    <row r="26" s="13" customFormat="1" ht="12.75"/>
    <row r="27" spans="2:8" s="13" customFormat="1" ht="24.75" customHeight="1">
      <c r="B27" s="213" t="s">
        <v>37</v>
      </c>
      <c r="C27" s="213"/>
      <c r="D27" s="213"/>
      <c r="E27" s="18"/>
      <c r="F27" s="133" t="s">
        <v>2</v>
      </c>
      <c r="G27" s="133"/>
      <c r="H27" s="133"/>
    </row>
    <row r="28" spans="2:8" s="13" customFormat="1" ht="20.25" customHeight="1">
      <c r="B28" s="133" t="s">
        <v>87</v>
      </c>
      <c r="C28" s="169"/>
      <c r="D28" s="52" t="s">
        <v>3</v>
      </c>
      <c r="E28" s="18"/>
      <c r="F28" s="133" t="s">
        <v>86</v>
      </c>
      <c r="G28" s="169"/>
      <c r="H28" s="52" t="s">
        <v>3</v>
      </c>
    </row>
    <row r="29" spans="2:8" s="13" customFormat="1" ht="24" customHeight="1">
      <c r="B29" s="122" t="s">
        <v>4</v>
      </c>
      <c r="C29" s="161"/>
      <c r="D29" s="25">
        <v>2</v>
      </c>
      <c r="E29" s="18"/>
      <c r="F29" s="126" t="s">
        <v>5</v>
      </c>
      <c r="G29" s="212"/>
      <c r="H29" s="60">
        <v>544444</v>
      </c>
    </row>
    <row r="30" spans="2:8" s="13" customFormat="1" ht="28.5" customHeight="1">
      <c r="B30" s="122" t="s">
        <v>6</v>
      </c>
      <c r="C30" s="161"/>
      <c r="D30" s="28"/>
      <c r="E30" s="18"/>
      <c r="F30" s="126" t="s">
        <v>7</v>
      </c>
      <c r="G30" s="212"/>
      <c r="H30" s="60">
        <v>0</v>
      </c>
    </row>
    <row r="31" spans="2:8" s="13" customFormat="1" ht="27.75" customHeight="1">
      <c r="B31" s="122" t="s">
        <v>8</v>
      </c>
      <c r="C31" s="161"/>
      <c r="D31" s="47"/>
      <c r="E31" s="18"/>
      <c r="F31" s="126" t="s">
        <v>9</v>
      </c>
      <c r="G31" s="212"/>
      <c r="H31" s="60">
        <v>0</v>
      </c>
    </row>
    <row r="32" spans="2:8" s="13" customFormat="1" ht="28.5" customHeight="1">
      <c r="B32" s="167" t="s">
        <v>10</v>
      </c>
      <c r="C32" s="168"/>
      <c r="D32" s="73"/>
      <c r="E32" s="18"/>
      <c r="F32" s="126" t="s">
        <v>11</v>
      </c>
      <c r="G32" s="212"/>
      <c r="H32" s="60">
        <v>0</v>
      </c>
    </row>
    <row r="33" spans="2:8" s="13" customFormat="1" ht="26.25" customHeight="1">
      <c r="B33" s="122" t="s">
        <v>44</v>
      </c>
      <c r="C33" s="161"/>
      <c r="D33" s="25"/>
      <c r="E33" s="18"/>
      <c r="F33" s="126" t="s">
        <v>13</v>
      </c>
      <c r="G33" s="212"/>
      <c r="H33" s="60">
        <f>H17</f>
        <v>3186125</v>
      </c>
    </row>
    <row r="34" spans="2:8" s="13" customFormat="1" ht="30.75" customHeight="1">
      <c r="B34" s="122" t="s">
        <v>14</v>
      </c>
      <c r="C34" s="161"/>
      <c r="D34" s="28"/>
      <c r="E34" s="18"/>
      <c r="F34" s="126" t="s">
        <v>15</v>
      </c>
      <c r="G34" s="212"/>
      <c r="H34" s="62">
        <f>SUM(H29:H33)</f>
        <v>3730569</v>
      </c>
    </row>
    <row r="35" spans="2:8" s="13" customFormat="1" ht="29.25" customHeight="1">
      <c r="B35" s="122" t="s">
        <v>16</v>
      </c>
      <c r="C35" s="161"/>
      <c r="D35" s="28"/>
      <c r="E35" s="18"/>
      <c r="F35" s="125"/>
      <c r="G35" s="222"/>
      <c r="H35" s="50"/>
    </row>
    <row r="36" spans="2:8" s="13" customFormat="1" ht="29.25" customHeight="1">
      <c r="B36" s="122" t="s">
        <v>57</v>
      </c>
      <c r="C36" s="161"/>
      <c r="D36" s="83" t="s">
        <v>106</v>
      </c>
      <c r="E36" s="18"/>
      <c r="F36" s="75"/>
      <c r="G36" s="51"/>
      <c r="H36" s="74"/>
    </row>
    <row r="37" spans="2:8" s="13" customFormat="1" ht="23.25" customHeight="1">
      <c r="B37" s="122" t="s">
        <v>17</v>
      </c>
      <c r="C37" s="161"/>
      <c r="D37" s="28">
        <v>1</v>
      </c>
      <c r="E37" s="18"/>
      <c r="F37" s="53"/>
      <c r="G37" s="51"/>
      <c r="H37" s="74"/>
    </row>
    <row r="38" spans="2:8" s="13" customFormat="1" ht="21" customHeight="1">
      <c r="B38" s="122" t="s">
        <v>18</v>
      </c>
      <c r="C38" s="161"/>
      <c r="D38" s="30">
        <v>200000</v>
      </c>
      <c r="E38" s="18"/>
      <c r="F38" s="166"/>
      <c r="G38" s="166"/>
      <c r="H38" s="75"/>
    </row>
    <row r="39" spans="2:8" s="13" customFormat="1" ht="17.25" customHeight="1">
      <c r="B39" s="122" t="s">
        <v>19</v>
      </c>
      <c r="C39" s="161"/>
      <c r="D39" s="28"/>
      <c r="E39" s="18"/>
      <c r="F39" s="125"/>
      <c r="G39" s="222"/>
      <c r="H39" s="50"/>
    </row>
    <row r="40" spans="2:8" s="13" customFormat="1" ht="12.75">
      <c r="B40" s="117" t="s">
        <v>34</v>
      </c>
      <c r="C40" s="162"/>
      <c r="D40" s="163"/>
      <c r="E40" s="18"/>
      <c r="G40" s="18"/>
      <c r="H40" s="24"/>
    </row>
    <row r="41" spans="2:8" s="58" customFormat="1" ht="14.25" customHeight="1">
      <c r="B41" s="164" t="s">
        <v>70</v>
      </c>
      <c r="C41" s="165"/>
      <c r="D41" s="76">
        <v>1</v>
      </c>
      <c r="E41" s="77"/>
      <c r="G41" s="77"/>
      <c r="H41" s="59"/>
    </row>
    <row r="42" spans="2:4" s="13" customFormat="1" ht="51.75" customHeight="1">
      <c r="B42" s="223" t="s">
        <v>96</v>
      </c>
      <c r="C42" s="224"/>
      <c r="D42" s="15">
        <v>5</v>
      </c>
    </row>
    <row r="43" spans="2:4" s="13" customFormat="1" ht="12.75">
      <c r="B43" s="225" t="s">
        <v>71</v>
      </c>
      <c r="C43" s="225"/>
      <c r="D43" s="15">
        <v>2</v>
      </c>
    </row>
    <row r="44" s="13" customFormat="1" ht="12.75"/>
    <row r="45" spans="1:8" s="13" customFormat="1" ht="12.75">
      <c r="A45" s="1"/>
      <c r="B45" s="20"/>
      <c r="C45" s="18"/>
      <c r="E45" s="18"/>
      <c r="G45" s="18"/>
      <c r="H45" s="24"/>
    </row>
  </sheetData>
  <mergeCells count="44">
    <mergeCell ref="B43:C43"/>
    <mergeCell ref="B42:C42"/>
    <mergeCell ref="B35:C35"/>
    <mergeCell ref="F35:G35"/>
    <mergeCell ref="B41:C41"/>
    <mergeCell ref="F38:G38"/>
    <mergeCell ref="B33:C33"/>
    <mergeCell ref="F33:G33"/>
    <mergeCell ref="F39:G39"/>
    <mergeCell ref="B40:D40"/>
    <mergeCell ref="B39:C39"/>
    <mergeCell ref="B37:C37"/>
    <mergeCell ref="B38:C38"/>
    <mergeCell ref="A16:H16"/>
    <mergeCell ref="A17:A22"/>
    <mergeCell ref="B17:B22"/>
    <mergeCell ref="C17:C22"/>
    <mergeCell ref="B36:C36"/>
    <mergeCell ref="B34:C34"/>
    <mergeCell ref="F34:G34"/>
    <mergeCell ref="B30:C30"/>
    <mergeCell ref="B32:C32"/>
    <mergeCell ref="F30:G30"/>
    <mergeCell ref="B31:C31"/>
    <mergeCell ref="F31:G31"/>
    <mergeCell ref="F32:G32"/>
    <mergeCell ref="F29:G29"/>
    <mergeCell ref="A24:G24"/>
    <mergeCell ref="A25:G25"/>
    <mergeCell ref="B27:D27"/>
    <mergeCell ref="F27:H27"/>
    <mergeCell ref="B28:C28"/>
    <mergeCell ref="F28:G28"/>
    <mergeCell ref="B29:C29"/>
    <mergeCell ref="A3:H3"/>
    <mergeCell ref="A4:H4"/>
    <mergeCell ref="D17:D22"/>
    <mergeCell ref="E17:E22"/>
    <mergeCell ref="H17:H22"/>
    <mergeCell ref="A5:H5"/>
    <mergeCell ref="A6:H6"/>
    <mergeCell ref="F8:G8"/>
    <mergeCell ref="A11:H11"/>
    <mergeCell ref="A15:G15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2" manualBreakCount="2">
    <brk id="15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Dell</cp:lastModifiedBy>
  <cp:lastPrinted>2010-07-13T12:14:33Z</cp:lastPrinted>
  <dcterms:created xsi:type="dcterms:W3CDTF">2009-04-22T10:49:02Z</dcterms:created>
  <dcterms:modified xsi:type="dcterms:W3CDTF">2010-07-13T12:14:35Z</dcterms:modified>
  <cp:category/>
  <cp:version/>
  <cp:contentType/>
  <cp:contentStatus/>
</cp:coreProperties>
</file>